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Ad\Desktop\"/>
    </mc:Choice>
  </mc:AlternateContent>
  <xr:revisionPtr revIDLastSave="0" documentId="13_ncr:1_{EC495DF7-790D-4C80-AA04-5D5A05AFD6C4}" xr6:coauthVersionLast="47" xr6:coauthVersionMax="47" xr10:uidLastSave="{00000000-0000-0000-0000-000000000000}"/>
  <bookViews>
    <workbookView xWindow="-120" yWindow="-120" windowWidth="29040" windowHeight="17640" xr2:uid="{2BEE80EF-F4D0-4A16-BBF5-BE88CE36A556}"/>
  </bookViews>
  <sheets>
    <sheet name="SyntezFSB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1" l="1"/>
  <c r="B49" i="1" s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5" i="1" l="1"/>
  <c r="R45" i="1" s="1"/>
  <c r="Q44" i="1"/>
  <c r="R44" i="1" s="1"/>
  <c r="Q40" i="1"/>
  <c r="R40" i="1" s="1"/>
  <c r="Q36" i="1"/>
  <c r="R36" i="1" s="1"/>
  <c r="Q32" i="1"/>
  <c r="R32" i="1" s="1"/>
  <c r="Q41" i="1"/>
  <c r="R41" i="1" s="1"/>
  <c r="Q37" i="1"/>
  <c r="R37" i="1" s="1"/>
  <c r="Q33" i="1"/>
  <c r="R33" i="1" s="1"/>
  <c r="Q29" i="1"/>
  <c r="R29" i="1" s="1"/>
  <c r="Q47" i="1"/>
  <c r="R47" i="1" s="1"/>
  <c r="Q42" i="1"/>
  <c r="R42" i="1" s="1"/>
  <c r="Q38" i="1"/>
  <c r="R38" i="1" s="1"/>
  <c r="Q34" i="1"/>
  <c r="R34" i="1" s="1"/>
  <c r="Q30" i="1"/>
  <c r="R30" i="1" s="1"/>
  <c r="Q46" i="1"/>
  <c r="R46" i="1" s="1"/>
  <c r="Q43" i="1"/>
  <c r="R43" i="1" s="1"/>
  <c r="Q39" i="1"/>
  <c r="R39" i="1" s="1"/>
  <c r="Q35" i="1"/>
  <c r="R35" i="1" s="1"/>
  <c r="Q31" i="1"/>
  <c r="R31" i="1" s="1"/>
  <c r="Q48" i="1"/>
  <c r="R48" i="1" s="1"/>
  <c r="Q49" i="1"/>
  <c r="R49" i="1" s="1"/>
  <c r="S31" i="1" l="1"/>
  <c r="S40" i="1"/>
  <c r="S41" i="1"/>
  <c r="S36" i="1"/>
  <c r="S49" i="1"/>
  <c r="S29" i="1"/>
  <c r="S32" i="1"/>
  <c r="R50" i="1"/>
  <c r="S48" i="1" s="1"/>
  <c r="S34" i="1" l="1"/>
  <c r="S43" i="1"/>
  <c r="S30" i="1"/>
  <c r="S42" i="1"/>
  <c r="S38" i="1"/>
  <c r="S47" i="1"/>
  <c r="S37" i="1"/>
  <c r="S33" i="1"/>
  <c r="S45" i="1"/>
  <c r="S39" i="1"/>
  <c r="S44" i="1"/>
  <c r="S35" i="1"/>
  <c r="S46" i="1"/>
</calcChain>
</file>

<file path=xl/sharedStrings.xml><?xml version="1.0" encoding="utf-8"?>
<sst xmlns="http://schemas.openxmlformats.org/spreadsheetml/2006/main" count="9" uniqueCount="9">
  <si>
    <t>a</t>
  </si>
  <si>
    <r>
      <t>N</t>
    </r>
    <r>
      <rPr>
        <b/>
        <i/>
        <vertAlign val="subscript"/>
        <sz val="12"/>
        <color theme="1"/>
        <rFont val="Calibri"/>
        <family val="2"/>
        <charset val="204"/>
        <scheme val="minor"/>
      </rPr>
      <t>i,a</t>
    </r>
  </si>
  <si>
    <r>
      <t>S</t>
    </r>
    <r>
      <rPr>
        <b/>
        <i/>
        <vertAlign val="subscript"/>
        <sz val="13"/>
        <rFont val="Calibri"/>
        <family val="2"/>
        <charset val="204"/>
        <scheme val="minor"/>
      </rPr>
      <t>a</t>
    </r>
  </si>
  <si>
    <r>
      <t>W</t>
    </r>
    <r>
      <rPr>
        <b/>
        <i/>
        <vertAlign val="subscript"/>
        <sz val="13"/>
        <rFont val="Calibri"/>
        <family val="2"/>
        <charset val="204"/>
        <scheme val="minor"/>
      </rPr>
      <t>a</t>
    </r>
  </si>
  <si>
    <t>FSBi</t>
  </si>
  <si>
    <r>
      <t>FSB</t>
    </r>
    <r>
      <rPr>
        <b/>
        <i/>
        <vertAlign val="subscript"/>
        <sz val="13"/>
        <rFont val="Calibri"/>
        <family val="2"/>
        <charset val="204"/>
        <scheme val="minor"/>
      </rPr>
      <t>i,a</t>
    </r>
  </si>
  <si>
    <t>Ln(FSB)</t>
  </si>
  <si>
    <t>mu</t>
  </si>
  <si>
    <t>FSB, 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</si>
</sst>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vertAlign val="subscript"/>
      <sz val="12"/>
      <color theme="1"/>
      <name val="Calibri"/>
      <family val="2"/>
      <charset val="204"/>
      <scheme val="minor"/>
    </font>
    <font>
      <b/>
      <i/>
      <sz val="13"/>
      <name val="Calibri"/>
      <family val="2"/>
      <charset val="204"/>
      <scheme val="minor"/>
    </font>
    <font>
      <b/>
      <i/>
      <vertAlign val="subscript"/>
      <sz val="13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164" fontId="2" fillId="0" borderId="0" xfId="0" applyNumberFormat="1" applyFont="1"/>
    <xf numFmtId="165" fontId="2" fillId="0" borderId="0" xfId="0" applyNumberFormat="1" applyFont="1"/>
    <xf numFmtId="165" fontId="0" fillId="3" borderId="0" xfId="0" applyNumberFormat="1" applyFill="1"/>
    <xf numFmtId="165" fontId="0" fillId="0" borderId="0" xfId="0" applyNumberFormat="1"/>
    <xf numFmtId="165" fontId="0" fillId="2" borderId="0" xfId="0" applyNumberFormat="1" applyFill="1"/>
    <xf numFmtId="165" fontId="7" fillId="0" borderId="0" xfId="0" applyNumberFormat="1" applyFont="1"/>
    <xf numFmtId="166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57E0-37DC-4E98-96E0-5D3C43760FC0}">
  <dimension ref="A1:S50"/>
  <sheetViews>
    <sheetView tabSelected="1" zoomScale="70" zoomScaleNormal="70" workbookViewId="0">
      <selection activeCell="W27" sqref="W27"/>
    </sheetView>
  </sheetViews>
  <sheetFormatPr defaultRowHeight="15" x14ac:dyDescent="0.25"/>
  <cols>
    <col min="1" max="1" width="8" bestFit="1" customWidth="1"/>
    <col min="2" max="8" width="11.5703125" bestFit="1" customWidth="1"/>
    <col min="9" max="16" width="10.5703125" bestFit="1" customWidth="1"/>
    <col min="17" max="17" width="11.5703125" bestFit="1" customWidth="1"/>
  </cols>
  <sheetData>
    <row r="1" spans="1:16" ht="18.75" x14ac:dyDescent="0.35">
      <c r="A1" s="3" t="s">
        <v>1</v>
      </c>
      <c r="B1" s="1">
        <v>3</v>
      </c>
      <c r="C1" s="1">
        <v>4</v>
      </c>
      <c r="D1" s="1">
        <v>5</v>
      </c>
      <c r="E1" s="1">
        <v>6</v>
      </c>
      <c r="F1" s="1">
        <v>7</v>
      </c>
      <c r="G1" s="1">
        <v>8</v>
      </c>
      <c r="H1" s="1">
        <v>9</v>
      </c>
      <c r="I1" s="1">
        <v>10</v>
      </c>
      <c r="J1" s="1">
        <v>11</v>
      </c>
      <c r="K1" s="1">
        <v>12</v>
      </c>
      <c r="L1" s="1">
        <v>13</v>
      </c>
      <c r="M1" s="1">
        <v>14</v>
      </c>
      <c r="N1" s="1">
        <v>15</v>
      </c>
      <c r="O1" s="1">
        <v>16</v>
      </c>
      <c r="P1" s="1">
        <v>17</v>
      </c>
    </row>
    <row r="2" spans="1:16" x14ac:dyDescent="0.25">
      <c r="A2" s="1">
        <v>2001</v>
      </c>
      <c r="B2" s="9">
        <v>34395.140428717124</v>
      </c>
      <c r="C2" s="9">
        <v>30012.615934062487</v>
      </c>
      <c r="D2" s="9">
        <v>21145.424082492245</v>
      </c>
      <c r="E2" s="9">
        <v>20084.315962636643</v>
      </c>
      <c r="F2" s="9">
        <v>15429.024730405476</v>
      </c>
      <c r="G2" s="9">
        <v>15542.062100490775</v>
      </c>
      <c r="H2" s="9">
        <v>9622.9209116343918</v>
      </c>
      <c r="I2" s="9">
        <v>8653.8756450405417</v>
      </c>
      <c r="J2" s="9">
        <v>6101.7794209879439</v>
      </c>
      <c r="K2" s="9">
        <v>5425.4204965566332</v>
      </c>
      <c r="L2" s="9">
        <v>3420.8241122993245</v>
      </c>
      <c r="M2" s="9">
        <v>3185.5058198454612</v>
      </c>
      <c r="N2" s="9">
        <v>1559.063128940423</v>
      </c>
      <c r="O2" s="9">
        <v>3543.6449135935659</v>
      </c>
      <c r="P2" s="9">
        <v>835.43628910609948</v>
      </c>
    </row>
    <row r="3" spans="1:16" x14ac:dyDescent="0.25">
      <c r="A3" s="1">
        <v>2002</v>
      </c>
      <c r="B3" s="9">
        <v>37017.963009788946</v>
      </c>
      <c r="C3" s="10">
        <v>26837.047733511841</v>
      </c>
      <c r="D3" s="10">
        <v>23886.578333367557</v>
      </c>
      <c r="E3" s="10">
        <v>16854.232712617413</v>
      </c>
      <c r="F3" s="10">
        <v>15759.990303091647</v>
      </c>
      <c r="G3" s="10">
        <v>11646.486020469014</v>
      </c>
      <c r="H3" s="10">
        <v>11121.609939989832</v>
      </c>
      <c r="I3" s="10">
        <v>6631.4058248361825</v>
      </c>
      <c r="J3" s="10">
        <v>5941.0335801430574</v>
      </c>
      <c r="K3" s="10">
        <v>4248.4573931988452</v>
      </c>
      <c r="L3" s="10">
        <v>3833.3717692582527</v>
      </c>
      <c r="M3" s="10">
        <v>2436.4520748751384</v>
      </c>
      <c r="N3" s="10">
        <v>2267.5717083100653</v>
      </c>
      <c r="O3" s="10">
        <v>1100.327972079049</v>
      </c>
      <c r="P3" s="10">
        <v>2454.3877684656027</v>
      </c>
    </row>
    <row r="4" spans="1:16" x14ac:dyDescent="0.25">
      <c r="A4" s="1">
        <v>2003</v>
      </c>
      <c r="B4" s="9">
        <v>51202.305573837533</v>
      </c>
      <c r="C4" s="10">
        <v>28904.948643770967</v>
      </c>
      <c r="D4" s="10">
        <v>21396.145275688428</v>
      </c>
      <c r="E4" s="10">
        <v>19115.081555565645</v>
      </c>
      <c r="F4" s="10">
        <v>13343.201746037659</v>
      </c>
      <c r="G4" s="10">
        <v>12113.009907440843</v>
      </c>
      <c r="H4" s="10">
        <v>8589.7409556727362</v>
      </c>
      <c r="I4" s="10">
        <v>7960.7092056797537</v>
      </c>
      <c r="J4" s="10">
        <v>4723.9992344893226</v>
      </c>
      <c r="K4" s="10">
        <v>4267.8748115188137</v>
      </c>
      <c r="L4" s="10">
        <v>3077.592185101058</v>
      </c>
      <c r="M4" s="10">
        <v>2784.0319231959752</v>
      </c>
      <c r="N4" s="10">
        <v>1760.8036444176046</v>
      </c>
      <c r="O4" s="10">
        <v>1619.2232832884249</v>
      </c>
      <c r="P4" s="10">
        <v>769.04361290248244</v>
      </c>
    </row>
    <row r="5" spans="1:16" x14ac:dyDescent="0.25">
      <c r="A5" s="1">
        <v>2004</v>
      </c>
      <c r="B5" s="9">
        <v>40148.300939066663</v>
      </c>
      <c r="C5" s="10">
        <v>39990.537775819394</v>
      </c>
      <c r="D5" s="10">
        <v>23058.171441732182</v>
      </c>
      <c r="E5" s="10">
        <v>17145.021745307178</v>
      </c>
      <c r="F5" s="10">
        <v>15178.177404503806</v>
      </c>
      <c r="G5" s="10">
        <v>10317.783207943032</v>
      </c>
      <c r="H5" s="10">
        <v>9024.8720506540903</v>
      </c>
      <c r="I5" s="10">
        <v>6227.2317525722365</v>
      </c>
      <c r="J5" s="10">
        <v>5741.7160455060102</v>
      </c>
      <c r="K5" s="10">
        <v>3429.3662358223437</v>
      </c>
      <c r="L5" s="10">
        <v>3117.6381317053547</v>
      </c>
      <c r="M5" s="10">
        <v>2249.80426050916</v>
      </c>
      <c r="N5" s="10">
        <v>2022.2351134841247</v>
      </c>
      <c r="O5" s="10">
        <v>1262.3024216469034</v>
      </c>
      <c r="P5" s="10">
        <v>1135.1572580847865</v>
      </c>
    </row>
    <row r="6" spans="1:16" x14ac:dyDescent="0.25">
      <c r="A6" s="1">
        <v>2005</v>
      </c>
      <c r="B6" s="9">
        <v>50830.164617653034</v>
      </c>
      <c r="C6" s="10">
        <v>31348.328174653321</v>
      </c>
      <c r="D6" s="10">
        <v>31880.782436006877</v>
      </c>
      <c r="E6" s="10">
        <v>18449.308539979818</v>
      </c>
      <c r="F6" s="10">
        <v>13568.752664389571</v>
      </c>
      <c r="G6" s="10">
        <v>11657.680482039847</v>
      </c>
      <c r="H6" s="10">
        <v>7600.8686419914611</v>
      </c>
      <c r="I6" s="10">
        <v>6450.4012812398332</v>
      </c>
      <c r="J6" s="10">
        <v>4429.733214171566</v>
      </c>
      <c r="K6" s="10">
        <v>4119.7007270192962</v>
      </c>
      <c r="L6" s="10">
        <v>2481.8422637481553</v>
      </c>
      <c r="M6" s="10">
        <v>2262.5131489137352</v>
      </c>
      <c r="N6" s="10">
        <v>1624.9624919789926</v>
      </c>
      <c r="O6" s="10">
        <v>1443.3788791257152</v>
      </c>
      <c r="P6" s="10">
        <v>881.94156424023868</v>
      </c>
    </row>
    <row r="7" spans="1:16" x14ac:dyDescent="0.25">
      <c r="A7" s="1">
        <v>2006</v>
      </c>
      <c r="B7" s="9">
        <v>48349.005303861653</v>
      </c>
      <c r="C7" s="10">
        <v>39698.049299123217</v>
      </c>
      <c r="D7" s="10">
        <v>25004.619179910824</v>
      </c>
      <c r="E7" s="10">
        <v>25540.16170829293</v>
      </c>
      <c r="F7" s="10">
        <v>14641.426958352271</v>
      </c>
      <c r="G7" s="10">
        <v>10480.391765438255</v>
      </c>
      <c r="H7" s="10">
        <v>8669.2753661595052</v>
      </c>
      <c r="I7" s="10">
        <v>5497.3125407857815</v>
      </c>
      <c r="J7" s="10">
        <v>4641.6874180133145</v>
      </c>
      <c r="K7" s="10">
        <v>3209.4847145012304</v>
      </c>
      <c r="L7" s="10">
        <v>3004.7225625522988</v>
      </c>
      <c r="M7" s="10">
        <v>1812.0911125544499</v>
      </c>
      <c r="N7" s="10">
        <v>1641.8705906213893</v>
      </c>
      <c r="O7" s="10">
        <v>1164.0688551319229</v>
      </c>
      <c r="P7" s="10">
        <v>1011.3099077661964</v>
      </c>
    </row>
    <row r="8" spans="1:16" x14ac:dyDescent="0.25">
      <c r="A8" s="1">
        <v>2007</v>
      </c>
      <c r="B8" s="9">
        <v>32292.548617508506</v>
      </c>
      <c r="C8" s="10">
        <v>37768.362776832648</v>
      </c>
      <c r="D8" s="10">
        <v>31680.479146409845</v>
      </c>
      <c r="E8" s="10">
        <v>20054.610213402026</v>
      </c>
      <c r="F8" s="10">
        <v>20320.715703381287</v>
      </c>
      <c r="G8" s="10">
        <v>11368.002599885844</v>
      </c>
      <c r="H8" s="10">
        <v>7862.0794813383018</v>
      </c>
      <c r="I8" s="10">
        <v>6339.1206785751174</v>
      </c>
      <c r="J8" s="10">
        <v>3998.284893279656</v>
      </c>
      <c r="K8" s="10">
        <v>3393.5358648205288</v>
      </c>
      <c r="L8" s="10">
        <v>2357.7681034307088</v>
      </c>
      <c r="M8" s="10">
        <v>2206.2475702991446</v>
      </c>
      <c r="N8" s="10">
        <v>1320.7621002824039</v>
      </c>
      <c r="O8" s="10">
        <v>1180.165312808243</v>
      </c>
      <c r="P8" s="10">
        <v>817.74667246018771</v>
      </c>
    </row>
    <row r="9" spans="1:16" x14ac:dyDescent="0.25">
      <c r="A9" s="1">
        <v>2008</v>
      </c>
      <c r="B9" s="9">
        <v>46257.413249289784</v>
      </c>
      <c r="C9" s="10">
        <v>25241.741901250778</v>
      </c>
      <c r="D9" s="10">
        <v>30185.267312438373</v>
      </c>
      <c r="E9" s="10">
        <v>25495.889571707226</v>
      </c>
      <c r="F9" s="10">
        <v>16078.135887577835</v>
      </c>
      <c r="G9" s="10">
        <v>16023.897445206952</v>
      </c>
      <c r="H9" s="10">
        <v>8752.0452630173058</v>
      </c>
      <c r="I9" s="10">
        <v>5939.2583673350973</v>
      </c>
      <c r="J9" s="10">
        <v>4759.1528528458666</v>
      </c>
      <c r="K9" s="10">
        <v>3002.6237628100084</v>
      </c>
      <c r="L9" s="10">
        <v>2546.9181512283326</v>
      </c>
      <c r="M9" s="10">
        <v>1760.4228697176989</v>
      </c>
      <c r="N9" s="10">
        <v>1629.0629535371675</v>
      </c>
      <c r="O9" s="10">
        <v>958.94709413128703</v>
      </c>
      <c r="P9" s="10">
        <v>835.52775981207378</v>
      </c>
    </row>
    <row r="10" spans="1:16" x14ac:dyDescent="0.25">
      <c r="A10" s="1">
        <v>2009</v>
      </c>
      <c r="B10" s="9">
        <v>29936.456469545748</v>
      </c>
      <c r="C10" s="10">
        <v>36154.110130356174</v>
      </c>
      <c r="D10" s="10">
        <v>20169.326222599117</v>
      </c>
      <c r="E10" s="10">
        <v>24280.355367190219</v>
      </c>
      <c r="F10" s="10">
        <v>20417.623501193069</v>
      </c>
      <c r="G10" s="10">
        <v>12649.543793640496</v>
      </c>
      <c r="H10" s="10">
        <v>12289.550300486348</v>
      </c>
      <c r="I10" s="10">
        <v>6579.9498165405357</v>
      </c>
      <c r="J10" s="10">
        <v>4438.1881856675982</v>
      </c>
      <c r="K10" s="10">
        <v>3559.9394335374927</v>
      </c>
      <c r="L10" s="10">
        <v>2246.4438823780365</v>
      </c>
      <c r="M10" s="10">
        <v>1896.975867103313</v>
      </c>
      <c r="N10" s="10">
        <v>1297.3911094483585</v>
      </c>
      <c r="O10" s="10">
        <v>1181.0424366894206</v>
      </c>
      <c r="P10" s="10">
        <v>678.13423784513179</v>
      </c>
    </row>
    <row r="11" spans="1:16" x14ac:dyDescent="0.25">
      <c r="A11" s="1">
        <v>2010</v>
      </c>
      <c r="B11" s="9">
        <v>27703.89441882235</v>
      </c>
      <c r="C11" s="10">
        <v>23391.639053401363</v>
      </c>
      <c r="D11" s="10">
        <v>28870.823014623733</v>
      </c>
      <c r="E11" s="10">
        <v>16200.483858913323</v>
      </c>
      <c r="F11" s="10">
        <v>19382.134647387003</v>
      </c>
      <c r="G11" s="10">
        <v>15959.477248165842</v>
      </c>
      <c r="H11" s="10">
        <v>9596.471582780805</v>
      </c>
      <c r="I11" s="10">
        <v>9113.9596825413792</v>
      </c>
      <c r="J11" s="10">
        <v>4851.8802058256952</v>
      </c>
      <c r="K11" s="10">
        <v>3282.65923954252</v>
      </c>
      <c r="L11" s="10">
        <v>2639.5685229609717</v>
      </c>
      <c r="M11" s="10">
        <v>1661.463862891821</v>
      </c>
      <c r="N11" s="10">
        <v>1390.4248180029426</v>
      </c>
      <c r="O11" s="10">
        <v>936.62323767849068</v>
      </c>
      <c r="P11" s="10">
        <v>832.46870328771035</v>
      </c>
    </row>
    <row r="12" spans="1:16" x14ac:dyDescent="0.25">
      <c r="A12" s="1">
        <v>2011</v>
      </c>
      <c r="B12" s="9">
        <v>29838.350651181383</v>
      </c>
      <c r="C12" s="10">
        <v>21640.039522258197</v>
      </c>
      <c r="D12" s="10">
        <v>18665.030548860363</v>
      </c>
      <c r="E12" s="10">
        <v>23148.748853454563</v>
      </c>
      <c r="F12" s="10">
        <v>12881.414699923265</v>
      </c>
      <c r="G12" s="10">
        <v>15029.099926353279</v>
      </c>
      <c r="H12" s="10">
        <v>11946.074789153101</v>
      </c>
      <c r="I12" s="10">
        <v>6997.7830727195142</v>
      </c>
      <c r="J12" s="10">
        <v>6610.9595337478631</v>
      </c>
      <c r="K12" s="10">
        <v>3539.1639642367313</v>
      </c>
      <c r="L12" s="10">
        <v>2407.1593261370922</v>
      </c>
      <c r="M12" s="10">
        <v>1935.3874253878118</v>
      </c>
      <c r="N12" s="10">
        <v>1209.6459072990679</v>
      </c>
      <c r="O12" s="10">
        <v>998.57789437799977</v>
      </c>
      <c r="P12" s="10">
        <v>657.53547155864942</v>
      </c>
    </row>
    <row r="13" spans="1:16" x14ac:dyDescent="0.25">
      <c r="A13" s="1">
        <v>2012</v>
      </c>
      <c r="B13" s="9">
        <v>27974.577547031673</v>
      </c>
      <c r="C13" s="10">
        <v>23325.584901113001</v>
      </c>
      <c r="D13" s="10">
        <v>17298.954797219842</v>
      </c>
      <c r="E13" s="10">
        <v>15028.854872276877</v>
      </c>
      <c r="F13" s="10">
        <v>18579.59326011124</v>
      </c>
      <c r="G13" s="10">
        <v>10180.855139385469</v>
      </c>
      <c r="H13" s="10">
        <v>11614.981295926656</v>
      </c>
      <c r="I13" s="10">
        <v>9067.8648704314255</v>
      </c>
      <c r="J13" s="10">
        <v>5278.2678283268006</v>
      </c>
      <c r="K13" s="10">
        <v>4984.3506821061228</v>
      </c>
      <c r="L13" s="10">
        <v>2664.6075796583877</v>
      </c>
      <c r="M13" s="10">
        <v>1801.7375129477732</v>
      </c>
      <c r="N13" s="10">
        <v>1431.8006157822022</v>
      </c>
      <c r="O13" s="10">
        <v>879.57267644009016</v>
      </c>
      <c r="P13" s="10">
        <v>707.77917056146134</v>
      </c>
    </row>
    <row r="14" spans="1:16" x14ac:dyDescent="0.25">
      <c r="A14" s="1">
        <v>2013</v>
      </c>
      <c r="B14" s="9">
        <v>25910.038215571945</v>
      </c>
      <c r="C14" s="10">
        <v>21865.761494317558</v>
      </c>
      <c r="D14" s="10">
        <v>18640.70249339001</v>
      </c>
      <c r="E14" s="10">
        <v>13919.150591674492</v>
      </c>
      <c r="F14" s="10">
        <v>12043.613430969719</v>
      </c>
      <c r="G14" s="10">
        <v>14637.858937031358</v>
      </c>
      <c r="H14" s="10">
        <v>7826.3694578139739</v>
      </c>
      <c r="I14" s="10">
        <v>8757.8565756659136</v>
      </c>
      <c r="J14" s="10">
        <v>6795.3463370043619</v>
      </c>
      <c r="K14" s="10">
        <v>3957.7385639619497</v>
      </c>
      <c r="L14" s="10">
        <v>3736.2446122771926</v>
      </c>
      <c r="M14" s="10">
        <v>1987.606383413631</v>
      </c>
      <c r="N14" s="10">
        <v>1329.3830230462977</v>
      </c>
      <c r="O14" s="10">
        <v>1038.9650672305795</v>
      </c>
      <c r="P14" s="10">
        <v>622.43653413716947</v>
      </c>
    </row>
    <row r="15" spans="1:16" x14ac:dyDescent="0.25">
      <c r="A15" s="1">
        <v>2014</v>
      </c>
      <c r="B15" s="9">
        <v>20514.096420112401</v>
      </c>
      <c r="C15" s="10">
        <v>20230.039263049443</v>
      </c>
      <c r="D15" s="10">
        <v>17429.828362547876</v>
      </c>
      <c r="E15" s="10">
        <v>14911.382778996905</v>
      </c>
      <c r="F15" s="10">
        <v>11010.139558598832</v>
      </c>
      <c r="G15" s="10">
        <v>9240.5526544024597</v>
      </c>
      <c r="H15" s="10">
        <v>10764.618056691037</v>
      </c>
      <c r="I15" s="10">
        <v>5581.5760678975521</v>
      </c>
      <c r="J15" s="10">
        <v>6216.6454430196154</v>
      </c>
      <c r="K15" s="10">
        <v>4866.9171576748222</v>
      </c>
      <c r="L15" s="10">
        <v>2860.1165007381946</v>
      </c>
      <c r="M15" s="10">
        <v>2708.4028085219584</v>
      </c>
      <c r="N15" s="10">
        <v>1434.3352923443817</v>
      </c>
      <c r="O15" s="10">
        <v>948.21303041816645</v>
      </c>
      <c r="P15" s="10">
        <v>725.52223703477091</v>
      </c>
    </row>
    <row r="16" spans="1:16" x14ac:dyDescent="0.25">
      <c r="A16" s="1">
        <v>2015</v>
      </c>
      <c r="B16" s="9">
        <v>17210.433931829699</v>
      </c>
      <c r="C16" s="10">
        <v>16019.472405888062</v>
      </c>
      <c r="D16" s="10">
        <v>16131.76000647744</v>
      </c>
      <c r="E16" s="10">
        <v>13954.342623470022</v>
      </c>
      <c r="F16" s="10">
        <v>11816.835446609924</v>
      </c>
      <c r="G16" s="10">
        <v>8479.4667754729289</v>
      </c>
      <c r="H16" s="10">
        <v>6838.4207882509809</v>
      </c>
      <c r="I16" s="10">
        <v>7738.0644876848664</v>
      </c>
      <c r="J16" s="10">
        <v>3992.6583316773758</v>
      </c>
      <c r="K16" s="10">
        <v>4481.5560367024564</v>
      </c>
      <c r="L16" s="10">
        <v>3535.4858926447373</v>
      </c>
      <c r="M16" s="10">
        <v>2081.7418481627328</v>
      </c>
      <c r="N16" s="10">
        <v>1960.6654464388685</v>
      </c>
      <c r="O16" s="10">
        <v>1025.5743995932828</v>
      </c>
      <c r="P16" s="10">
        <v>663.40131093970342</v>
      </c>
    </row>
    <row r="17" spans="1:19" x14ac:dyDescent="0.25">
      <c r="A17" s="1">
        <v>2016</v>
      </c>
      <c r="B17" s="9">
        <v>3400.705767711524</v>
      </c>
      <c r="C17" s="10">
        <v>13445.52815575456</v>
      </c>
      <c r="D17" s="10">
        <v>12787.236249141326</v>
      </c>
      <c r="E17" s="10">
        <v>12945.527131377798</v>
      </c>
      <c r="F17" s="10">
        <v>11116.502804071639</v>
      </c>
      <c r="G17" s="10">
        <v>9198.3075849673496</v>
      </c>
      <c r="H17" s="10">
        <v>6388.2252316467311</v>
      </c>
      <c r="I17" s="10">
        <v>5027.2179561430012</v>
      </c>
      <c r="J17" s="10">
        <v>5657.4444922322618</v>
      </c>
      <c r="K17" s="10">
        <v>2931.9311893141935</v>
      </c>
      <c r="L17" s="10">
        <v>3303.868589080108</v>
      </c>
      <c r="M17" s="10">
        <v>2603.114865635056</v>
      </c>
      <c r="N17" s="10">
        <v>1520.5417907701569</v>
      </c>
      <c r="O17" s="10">
        <v>1411.6437179810653</v>
      </c>
      <c r="P17" s="10">
        <v>721.3774022553597</v>
      </c>
    </row>
    <row r="18" spans="1:19" x14ac:dyDescent="0.25">
      <c r="A18" s="1">
        <v>2017</v>
      </c>
      <c r="B18" s="9">
        <v>4896.8853076087216</v>
      </c>
      <c r="C18" s="10">
        <v>2656.5722770756006</v>
      </c>
      <c r="D18" s="10">
        <v>10730.706795904638</v>
      </c>
      <c r="E18" s="10">
        <v>10257.344029932945</v>
      </c>
      <c r="F18" s="10">
        <v>10303.343927638793</v>
      </c>
      <c r="G18" s="10">
        <v>8636.9453200555818</v>
      </c>
      <c r="H18" s="10">
        <v>6908.0496639053399</v>
      </c>
      <c r="I18" s="10">
        <v>4677.7697638177324</v>
      </c>
      <c r="J18" s="10">
        <v>3661.4014915156808</v>
      </c>
      <c r="K18" s="10">
        <v>4140.9609536308662</v>
      </c>
      <c r="L18" s="10">
        <v>2155.8669143542984</v>
      </c>
      <c r="M18" s="10">
        <v>2427.6559159098629</v>
      </c>
      <c r="N18" s="10">
        <v>1898.3748810960622</v>
      </c>
      <c r="O18" s="10">
        <v>1093.4307030974242</v>
      </c>
      <c r="P18" s="10">
        <v>991.99943373908934</v>
      </c>
    </row>
    <row r="19" spans="1:19" x14ac:dyDescent="0.25">
      <c r="A19" s="1">
        <v>2018</v>
      </c>
      <c r="B19" s="9">
        <v>3088.2560904976103</v>
      </c>
      <c r="C19" s="10">
        <v>3827.5958200266214</v>
      </c>
      <c r="D19" s="10">
        <v>2123.0644899824706</v>
      </c>
      <c r="E19" s="10">
        <v>8634.7233224907632</v>
      </c>
      <c r="F19" s="10">
        <v>8221.0346811147483</v>
      </c>
      <c r="G19" s="10">
        <v>8119.755770118235</v>
      </c>
      <c r="H19" s="10">
        <v>6642.67328604254</v>
      </c>
      <c r="I19" s="10">
        <v>5211.8784936515804</v>
      </c>
      <c r="J19" s="10">
        <v>3507.5034497291117</v>
      </c>
      <c r="K19" s="10">
        <v>2746.7348187057196</v>
      </c>
      <c r="L19" s="10">
        <v>3105.2628750432127</v>
      </c>
      <c r="M19" s="10">
        <v>1608.6158645256048</v>
      </c>
      <c r="N19" s="10">
        <v>1791.6334933984983</v>
      </c>
      <c r="O19" s="10">
        <v>1377.7818659906673</v>
      </c>
      <c r="P19" s="10">
        <v>773.88525046243126</v>
      </c>
    </row>
    <row r="20" spans="1:19" x14ac:dyDescent="0.25">
      <c r="A20" s="1">
        <v>2019</v>
      </c>
      <c r="B20" s="9">
        <v>1492.6044880349348</v>
      </c>
      <c r="C20" s="10">
        <v>2412.7000600766614</v>
      </c>
      <c r="D20" s="10">
        <v>3055.3701793744585</v>
      </c>
      <c r="E20" s="10">
        <v>1703.8154919849101</v>
      </c>
      <c r="F20" s="10">
        <v>6879.4681423438997</v>
      </c>
      <c r="G20" s="10">
        <v>6400.7397577043857</v>
      </c>
      <c r="H20" s="10">
        <v>6119.5144945739539</v>
      </c>
      <c r="I20" s="10">
        <v>4885.6083945355358</v>
      </c>
      <c r="J20" s="10">
        <v>3812.2445893811932</v>
      </c>
      <c r="K20" s="10">
        <v>2576.6629149414998</v>
      </c>
      <c r="L20" s="10">
        <v>2025.5577226511473</v>
      </c>
      <c r="M20" s="10">
        <v>2286.9006150647583</v>
      </c>
      <c r="N20" s="10">
        <v>1175.1818863095766</v>
      </c>
      <c r="O20" s="10">
        <v>1290.1306377219155</v>
      </c>
      <c r="P20" s="10">
        <v>969.22475735697014</v>
      </c>
    </row>
    <row r="21" spans="1:19" x14ac:dyDescent="0.25">
      <c r="A21" s="1">
        <v>2020</v>
      </c>
      <c r="B21" s="9">
        <v>1492.6044880349348</v>
      </c>
      <c r="C21" s="10">
        <v>1166.1999952436818</v>
      </c>
      <c r="D21" s="10">
        <v>1926.3282661887674</v>
      </c>
      <c r="E21" s="10">
        <v>2453.17609809141</v>
      </c>
      <c r="F21" s="10">
        <v>1358.8975370526493</v>
      </c>
      <c r="G21" s="10">
        <v>5367.7225452838957</v>
      </c>
      <c r="H21" s="10">
        <v>4841.320209143083</v>
      </c>
      <c r="I21" s="10">
        <v>4521.1770196799243</v>
      </c>
      <c r="J21" s="10">
        <v>3589.3227763541563</v>
      </c>
      <c r="K21" s="10">
        <v>2810.9506138515771</v>
      </c>
      <c r="L21" s="10">
        <v>1905.7791839433676</v>
      </c>
      <c r="M21" s="10">
        <v>1495.2006740219222</v>
      </c>
      <c r="N21" s="10">
        <v>1673.7119833030381</v>
      </c>
      <c r="O21" s="10">
        <v>847.4109446929159</v>
      </c>
      <c r="P21" s="10">
        <v>908.54276908906468</v>
      </c>
    </row>
    <row r="22" spans="1:19" x14ac:dyDescent="0.25">
      <c r="A22" s="1">
        <v>2021</v>
      </c>
      <c r="B22" s="11">
        <f>AVERAGE(B17:B21)</f>
        <v>2874.211228377545</v>
      </c>
      <c r="C22" s="11">
        <v>1166.7155399596443</v>
      </c>
      <c r="D22" s="11">
        <v>932.0676926080456</v>
      </c>
      <c r="E22" s="11">
        <v>1550.3370485851092</v>
      </c>
      <c r="F22" s="11">
        <v>1966.9301938615749</v>
      </c>
      <c r="G22" s="11">
        <v>1071.7530697583843</v>
      </c>
      <c r="H22" s="11">
        <v>4133.7813330426488</v>
      </c>
      <c r="I22" s="11">
        <v>3658.6801199994043</v>
      </c>
      <c r="J22" s="11">
        <v>3395.5774291851344</v>
      </c>
      <c r="K22" s="11">
        <v>2696.3499699944673</v>
      </c>
      <c r="L22" s="11">
        <v>2110.2054181586836</v>
      </c>
      <c r="M22" s="11">
        <v>1423.2253236526583</v>
      </c>
      <c r="N22" s="11">
        <v>1104.2037204418116</v>
      </c>
      <c r="O22" s="11">
        <v>1215.3516443630963</v>
      </c>
      <c r="P22" s="11">
        <v>600.00062302110314</v>
      </c>
    </row>
    <row r="24" spans="1:19" ht="17.25" x14ac:dyDescent="0.3">
      <c r="A24" s="4" t="s">
        <v>0</v>
      </c>
      <c r="B24" s="1">
        <v>3</v>
      </c>
      <c r="C24" s="1">
        <v>4</v>
      </c>
      <c r="D24" s="1">
        <v>5</v>
      </c>
      <c r="E24" s="1">
        <v>6</v>
      </c>
      <c r="F24" s="1">
        <v>7</v>
      </c>
      <c r="G24" s="1">
        <v>8</v>
      </c>
      <c r="H24" s="1">
        <v>9</v>
      </c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1">
        <v>17</v>
      </c>
    </row>
    <row r="25" spans="1:19" ht="18.75" x14ac:dyDescent="0.35">
      <c r="A25" s="4" t="s">
        <v>2</v>
      </c>
      <c r="B25" s="7">
        <v>1.9300000000000001E-2</v>
      </c>
      <c r="C25" s="7">
        <v>4.4900000000000002E-2</v>
      </c>
      <c r="D25" s="7">
        <v>0.10349999999999999</v>
      </c>
      <c r="E25" s="7">
        <v>0.23039999999999999</v>
      </c>
      <c r="F25" s="7">
        <v>0.46889999999999998</v>
      </c>
      <c r="G25" s="7">
        <v>0.78510000000000002</v>
      </c>
      <c r="H25" s="7">
        <v>0.98599999999999999</v>
      </c>
      <c r="I25" s="7">
        <v>0.96020000000000005</v>
      </c>
      <c r="J25" s="7">
        <v>0.81189999999999996</v>
      </c>
      <c r="K25" s="7">
        <v>0.64790000000000003</v>
      </c>
      <c r="L25" s="7">
        <v>0.50639999999999996</v>
      </c>
      <c r="M25" s="7">
        <v>0.39300000000000002</v>
      </c>
      <c r="N25" s="7">
        <v>0.30430000000000001</v>
      </c>
      <c r="O25" s="7">
        <v>0.2354</v>
      </c>
      <c r="P25" s="7">
        <v>0.18210000000000001</v>
      </c>
    </row>
    <row r="26" spans="1:19" ht="18.75" x14ac:dyDescent="0.35">
      <c r="A26" s="4" t="s">
        <v>3</v>
      </c>
      <c r="B26" s="8">
        <v>0.38300000000000001</v>
      </c>
      <c r="C26" s="8">
        <v>0.63300000000000001</v>
      </c>
      <c r="D26" s="8">
        <v>0.96099999999999997</v>
      </c>
      <c r="E26" s="8">
        <v>1.37</v>
      </c>
      <c r="F26" s="8">
        <v>1.86</v>
      </c>
      <c r="G26" s="8">
        <v>2.4329999999999998</v>
      </c>
      <c r="H26" s="8">
        <v>3.0870000000000002</v>
      </c>
      <c r="I26" s="8">
        <v>3.82</v>
      </c>
      <c r="J26" s="8">
        <v>4.63</v>
      </c>
      <c r="K26" s="8">
        <v>5.5119999999999996</v>
      </c>
      <c r="L26" s="8">
        <v>6.4640000000000004</v>
      </c>
      <c r="M26" s="8">
        <v>7.4809999999999999</v>
      </c>
      <c r="N26" s="8">
        <v>8.5589999999999993</v>
      </c>
      <c r="O26" s="8">
        <v>9.6920000000000002</v>
      </c>
      <c r="P26" s="8">
        <v>10.875999999999999</v>
      </c>
    </row>
    <row r="28" spans="1:19" ht="18.75" x14ac:dyDescent="0.35">
      <c r="A28" s="4" t="s">
        <v>5</v>
      </c>
      <c r="B28" s="1">
        <v>3</v>
      </c>
      <c r="C28" s="1">
        <v>4</v>
      </c>
      <c r="D28" s="1">
        <v>5</v>
      </c>
      <c r="E28" s="1">
        <v>6</v>
      </c>
      <c r="F28" s="1">
        <v>7</v>
      </c>
      <c r="G28" s="1">
        <v>8</v>
      </c>
      <c r="H28" s="1">
        <v>9</v>
      </c>
      <c r="I28" s="1">
        <v>10</v>
      </c>
      <c r="J28" s="1">
        <v>11</v>
      </c>
      <c r="K28" s="1">
        <v>12</v>
      </c>
      <c r="L28" s="1">
        <v>13</v>
      </c>
      <c r="M28" s="1">
        <v>14</v>
      </c>
      <c r="N28" s="1">
        <v>15</v>
      </c>
      <c r="O28" s="1">
        <v>16</v>
      </c>
      <c r="P28" s="1">
        <v>17</v>
      </c>
      <c r="Q28" s="2" t="s">
        <v>8</v>
      </c>
      <c r="R28" t="s">
        <v>6</v>
      </c>
      <c r="S28" s="5" t="s">
        <v>4</v>
      </c>
    </row>
    <row r="29" spans="1:19" x14ac:dyDescent="0.25">
      <c r="A29" s="1">
        <v>2001</v>
      </c>
      <c r="B29">
        <f>B2*B$25*B$26</f>
        <v>254.24543853503414</v>
      </c>
      <c r="C29">
        <f>C2*C$25*C$26</f>
        <v>853.00956629314385</v>
      </c>
      <c r="D29">
        <f>D2*D$25*D$26</f>
        <v>2103.1978882289673</v>
      </c>
      <c r="E29">
        <f>E2*E$25*E$26</f>
        <v>6339.5741649743313</v>
      </c>
      <c r="F29">
        <f>F2*F$25*F$26</f>
        <v>13456.485634722056</v>
      </c>
      <c r="G29">
        <f>G2*G$25*G$26</f>
        <v>29687.643499746882</v>
      </c>
      <c r="H29">
        <f>H2*H$25*H$26</f>
        <v>29290.073458256353</v>
      </c>
      <c r="I29">
        <f>I2*I$25*I$26</f>
        <v>31742.104326485485</v>
      </c>
      <c r="J29">
        <f>J2*J$25*J$26</f>
        <v>22937.180716097515</v>
      </c>
      <c r="K29">
        <f>K2*K$25*K$26</f>
        <v>19375.396227731362</v>
      </c>
      <c r="L29">
        <f>L2*L$25*L$26</f>
        <v>11197.621656147596</v>
      </c>
      <c r="M29">
        <f>M2*M$25*M$26</f>
        <v>9365.4922320377118</v>
      </c>
      <c r="N29">
        <f>N2*N$25*N$26</f>
        <v>4060.5856878589088</v>
      </c>
      <c r="O29">
        <f>O2*O$25*O$26</f>
        <v>8084.8145306999977</v>
      </c>
      <c r="P29">
        <f>P2*P$25*P$26</f>
        <v>1654.5979451258966</v>
      </c>
      <c r="Q29" s="12">
        <f>SUM(B29:P29)</f>
        <v>190402.02297294122</v>
      </c>
      <c r="R29">
        <f>LOG(Q29,EXP(1))</f>
        <v>12.156893026140843</v>
      </c>
      <c r="S29" s="13">
        <f>EXP(R29-$R$50)</f>
        <v>1.3582423110262656</v>
      </c>
    </row>
    <row r="30" spans="1:19" x14ac:dyDescent="0.25">
      <c r="A30" s="1">
        <v>2002</v>
      </c>
      <c r="B30">
        <f>B3*B$25*B$26</f>
        <v>273.63308077205897</v>
      </c>
      <c r="C30">
        <f>C3*C$25*C$26</f>
        <v>762.75451956755353</v>
      </c>
      <c r="D30">
        <f>D3*D$25*D$26</f>
        <v>2375.8426840609036</v>
      </c>
      <c r="E30">
        <f>E3*E$25*E$26</f>
        <v>5320.0048472722619</v>
      </c>
      <c r="F30">
        <f>F3*F$25*F$26</f>
        <v>13745.138582802592</v>
      </c>
      <c r="G30">
        <f>G3*G$25*G$26</f>
        <v>22246.515472972649</v>
      </c>
      <c r="H30">
        <f>H3*H$25*H$26</f>
        <v>33851.756146362131</v>
      </c>
      <c r="I30">
        <f>I3*I$25*I$26</f>
        <v>24323.757834889424</v>
      </c>
      <c r="J30">
        <f>J3*J$25*J$26</f>
        <v>22332.921508015024</v>
      </c>
      <c r="K30">
        <f>K3*K$25*K$26</f>
        <v>15172.196404335067</v>
      </c>
      <c r="L30">
        <f>L3*L$25*L$26</f>
        <v>12548.042614988179</v>
      </c>
      <c r="M30">
        <f>M3*M$25*M$26</f>
        <v>7163.2495030513783</v>
      </c>
      <c r="N30">
        <f>N3*N$25*N$26</f>
        <v>5905.8989043088859</v>
      </c>
      <c r="O30">
        <f>O3*O$25*O$26</f>
        <v>2510.3947472488398</v>
      </c>
      <c r="P30">
        <f>P3*P$25*P$26</f>
        <v>4860.9630814463881</v>
      </c>
      <c r="Q30" s="12">
        <f>SUM(B30:P30)</f>
        <v>173393.06993209332</v>
      </c>
      <c r="R30">
        <f t="shared" ref="R30:R49" si="0">LOG(Q30,EXP(1))</f>
        <v>12.063316376740383</v>
      </c>
      <c r="S30" s="13">
        <f t="shared" ref="S30:S49" si="1">EXP(R30-$R$50)</f>
        <v>1.2369080976307425</v>
      </c>
    </row>
    <row r="31" spans="1:19" x14ac:dyDescent="0.25">
      <c r="A31" s="1">
        <v>2003</v>
      </c>
      <c r="B31">
        <f>B4*B$25*B$26</f>
        <v>378.48232257124971</v>
      </c>
      <c r="C31">
        <f>C4*C$25*C$26</f>
        <v>821.52777886866545</v>
      </c>
      <c r="D31">
        <f>D4*D$25*D$26</f>
        <v>2128.1354956284358</v>
      </c>
      <c r="E31">
        <f>E4*E$25*E$26</f>
        <v>6033.6372628511854</v>
      </c>
      <c r="F31">
        <f>F4*F$25*F$26</f>
        <v>11637.326775613728</v>
      </c>
      <c r="G31">
        <f>G4*G$25*G$26</f>
        <v>23137.645282581281</v>
      </c>
      <c r="H31">
        <f>H4*H$25*H$26</f>
        <v>26145.298905539476</v>
      </c>
      <c r="I31">
        <f>I4*I$25*I$26</f>
        <v>29199.594780901934</v>
      </c>
      <c r="J31">
        <f>J4*J$25*J$26</f>
        <v>17757.97135037111</v>
      </c>
      <c r="K31">
        <f>K4*K$25*K$26</f>
        <v>15241.540370191313</v>
      </c>
      <c r="L31">
        <f>L4*L$25*L$26</f>
        <v>10074.096699907375</v>
      </c>
      <c r="M31">
        <f>M4*M$25*M$26</f>
        <v>8185.1457272496327</v>
      </c>
      <c r="N31">
        <f>N4*N$25*N$26</f>
        <v>4586.0196068591349</v>
      </c>
      <c r="O31">
        <f>O4*O$25*O$26</f>
        <v>3694.252739308035</v>
      </c>
      <c r="P31">
        <f>P4*P$25*P$26</f>
        <v>1523.1059486081795</v>
      </c>
      <c r="Q31" s="12">
        <f>SUM(B31:P31)</f>
        <v>160543.78104705072</v>
      </c>
      <c r="R31">
        <f t="shared" si="0"/>
        <v>11.986321963464102</v>
      </c>
      <c r="S31" s="13">
        <f t="shared" si="1"/>
        <v>1.1452470556010332</v>
      </c>
    </row>
    <row r="32" spans="1:19" x14ac:dyDescent="0.25">
      <c r="A32" s="1">
        <v>2004</v>
      </c>
      <c r="B32">
        <f>B5*B$25*B$26</f>
        <v>296.7722257114869</v>
      </c>
      <c r="C32">
        <f>C5*C$25*C$26</f>
        <v>1136.5990675030062</v>
      </c>
      <c r="D32">
        <f>D5*D$25*D$26</f>
        <v>2293.446435194729</v>
      </c>
      <c r="E32">
        <f>E5*E$25*E$26</f>
        <v>5411.7918238627199</v>
      </c>
      <c r="F32">
        <f>F5*F$25*F$26</f>
        <v>13237.708136047611</v>
      </c>
      <c r="G32">
        <f>G5*G$25*G$26</f>
        <v>19708.496054420928</v>
      </c>
      <c r="H32">
        <f>H5*H$25*H$26</f>
        <v>27469.743100084008</v>
      </c>
      <c r="I32">
        <f>I5*I$25*I$26</f>
        <v>22841.261888091871</v>
      </c>
      <c r="J32">
        <f>J5*J$25*J$26</f>
        <v>21583.667561513506</v>
      </c>
      <c r="K32">
        <f>K5*K$25*K$26</f>
        <v>12247.037749651403</v>
      </c>
      <c r="L32">
        <f>L5*L$25*L$26</f>
        <v>10205.181884125104</v>
      </c>
      <c r="M32">
        <f>M5*M$25*M$26</f>
        <v>6614.4987694375277</v>
      </c>
      <c r="N32">
        <f>N5*N$25*N$26</f>
        <v>5266.918835339322</v>
      </c>
      <c r="O32">
        <f>O5*O$25*O$26</f>
        <v>2879.9389356196612</v>
      </c>
      <c r="P32">
        <f>P5*P$25*P$26</f>
        <v>2248.2011987191781</v>
      </c>
      <c r="Q32" s="12">
        <f>SUM(B32:P32)</f>
        <v>153441.26366532204</v>
      </c>
      <c r="R32">
        <f t="shared" si="0"/>
        <v>11.941073125649842</v>
      </c>
      <c r="S32" s="13">
        <f t="shared" si="1"/>
        <v>1.0945808942229345</v>
      </c>
    </row>
    <row r="33" spans="1:19" x14ac:dyDescent="0.25">
      <c r="A33" s="1">
        <v>2005</v>
      </c>
      <c r="B33">
        <f>B6*B$25*B$26</f>
        <v>375.73149383722949</v>
      </c>
      <c r="C33">
        <f>C6*C$25*C$26</f>
        <v>890.97277888154429</v>
      </c>
      <c r="D33">
        <f>D6*D$25*D$26</f>
        <v>3170.9742038237696</v>
      </c>
      <c r="E33">
        <f>E6*E$25*E$26</f>
        <v>5823.4873420275499</v>
      </c>
      <c r="F33">
        <f>F6*F$25*F$26</f>
        <v>11834.041911258022</v>
      </c>
      <c r="G33">
        <f>G6*G$25*G$26</f>
        <v>22267.898554711595</v>
      </c>
      <c r="H33">
        <f>H6*H$25*H$26</f>
        <v>23135.387156858054</v>
      </c>
      <c r="I33">
        <f>I6*I$25*I$26</f>
        <v>23659.839685141586</v>
      </c>
      <c r="J33">
        <f>J6*J$25*J$26</f>
        <v>16651.796836192691</v>
      </c>
      <c r="K33">
        <f>K6*K$25*K$26</f>
        <v>14712.377404909341</v>
      </c>
      <c r="L33">
        <f>L6*L$25*L$26</f>
        <v>8123.9870181483939</v>
      </c>
      <c r="M33">
        <f>M6*M$25*M$26</f>
        <v>6651.8633207402954</v>
      </c>
      <c r="N33">
        <f>N6*N$25*N$26</f>
        <v>4232.2208227205065</v>
      </c>
      <c r="O33">
        <f>O6*O$25*O$26</f>
        <v>3293.0642939129061</v>
      </c>
      <c r="P33">
        <f>P6*P$25*P$26</f>
        <v>1746.7025540324519</v>
      </c>
      <c r="Q33" s="12">
        <f>SUM(B33:P33)</f>
        <v>146570.34537719592</v>
      </c>
      <c r="R33">
        <f t="shared" si="0"/>
        <v>11.895260765416168</v>
      </c>
      <c r="S33" s="13">
        <f t="shared" si="1"/>
        <v>1.0455668565104084</v>
      </c>
    </row>
    <row r="34" spans="1:19" x14ac:dyDescent="0.25">
      <c r="A34" s="1">
        <v>2006</v>
      </c>
      <c r="B34">
        <f>B7*B$25*B$26</f>
        <v>357.39101230561499</v>
      </c>
      <c r="C34">
        <f>C7*C$25*C$26</f>
        <v>1128.2860477648906</v>
      </c>
      <c r="D34">
        <f>D7*D$25*D$26</f>
        <v>2487.04693980106</v>
      </c>
      <c r="E34">
        <f>E7*E$25*E$26</f>
        <v>8061.7009628992464</v>
      </c>
      <c r="F34">
        <f>F7*F$25*F$26</f>
        <v>12769.579087434768</v>
      </c>
      <c r="G34">
        <f>G7*G$25*G$26</f>
        <v>20019.10251408588</v>
      </c>
      <c r="H34">
        <f>H7*H$25*H$26</f>
        <v>26387.384312559712</v>
      </c>
      <c r="I34">
        <f>I7*I$25*I$26</f>
        <v>20163.944496350778</v>
      </c>
      <c r="J34">
        <f>J7*J$25*J$26</f>
        <v>17448.553247991596</v>
      </c>
      <c r="K34">
        <f>K7*K$25*K$26</f>
        <v>11461.791407647714</v>
      </c>
      <c r="L34">
        <f>L7*L$25*L$26</f>
        <v>9835.5674926927932</v>
      </c>
      <c r="M34">
        <f>M7*M$25*M$26</f>
        <v>5327.607669916797</v>
      </c>
      <c r="N34">
        <f>N7*N$25*N$26</f>
        <v>4276.2580281945939</v>
      </c>
      <c r="O34">
        <f>O7*O$25*O$26</f>
        <v>2655.8193679631459</v>
      </c>
      <c r="P34">
        <f>P7*P$25*P$26</f>
        <v>2002.9190940051442</v>
      </c>
      <c r="Q34" s="12">
        <f>SUM(B34:P34)</f>
        <v>144382.95168161372</v>
      </c>
      <c r="R34">
        <f t="shared" si="0"/>
        <v>11.880224435324141</v>
      </c>
      <c r="S34" s="13">
        <f t="shared" si="1"/>
        <v>1.0299629746722716</v>
      </c>
    </row>
    <row r="35" spans="1:19" x14ac:dyDescent="0.25">
      <c r="A35" s="1">
        <v>2007</v>
      </c>
      <c r="B35">
        <f>B8*B$25*B$26</f>
        <v>238.70329012576113</v>
      </c>
      <c r="C35">
        <f>C8*C$25*C$26</f>
        <v>1073.4410763343046</v>
      </c>
      <c r="D35">
        <f>D8*D$25*D$26</f>
        <v>3151.0513375789355</v>
      </c>
      <c r="E35">
        <f>E8*E$25*E$26</f>
        <v>6330.1976046399232</v>
      </c>
      <c r="F35">
        <f>F8*F$25*F$26</f>
        <v>17722.793483566806</v>
      </c>
      <c r="G35">
        <f>G8*G$25*G$26</f>
        <v>21714.570840567525</v>
      </c>
      <c r="H35">
        <f>H8*H$25*H$26</f>
        <v>23930.456007866862</v>
      </c>
      <c r="I35">
        <f>I8*I$25*I$26</f>
        <v>23251.666440669102</v>
      </c>
      <c r="J35">
        <f>J8*J$25*J$26</f>
        <v>15029.940747472874</v>
      </c>
      <c r="K35">
        <f>K8*K$25*K$26</f>
        <v>12119.079440136518</v>
      </c>
      <c r="L35">
        <f>L8*L$25*L$26</f>
        <v>7717.8464336197376</v>
      </c>
      <c r="M35">
        <f>M8*M$25*M$26</f>
        <v>6486.4406628493052</v>
      </c>
      <c r="N35">
        <f>N8*N$25*N$26</f>
        <v>3439.9297770052917</v>
      </c>
      <c r="O35">
        <f>O8*O$25*O$26</f>
        <v>2692.5433846430051</v>
      </c>
      <c r="P35">
        <f>P8*P$25*P$26</f>
        <v>1619.5633126421822</v>
      </c>
      <c r="Q35" s="12">
        <f>SUM(B35:P35)</f>
        <v>146518.22383971815</v>
      </c>
      <c r="R35">
        <f t="shared" si="0"/>
        <v>11.894905094513229</v>
      </c>
      <c r="S35" s="13">
        <f t="shared" si="1"/>
        <v>1.0451950449276701</v>
      </c>
    </row>
    <row r="36" spans="1:19" x14ac:dyDescent="0.25">
      <c r="A36" s="1">
        <v>2008</v>
      </c>
      <c r="B36">
        <f>B9*B$25*B$26</f>
        <v>341.93017299742519</v>
      </c>
      <c r="C36">
        <f>C9*C$25*C$26</f>
        <v>717.41321579477926</v>
      </c>
      <c r="D36">
        <f>D9*D$25*D$26</f>
        <v>3002.3323353307137</v>
      </c>
      <c r="E36">
        <f>E9*E$25*E$26</f>
        <v>8047.7265515302433</v>
      </c>
      <c r="F36">
        <f>F9*F$25*F$26</f>
        <v>14022.610526894559</v>
      </c>
      <c r="G36">
        <f>G9*G$25*G$26</f>
        <v>30608.020464336405</v>
      </c>
      <c r="H36">
        <f>H9*H$25*H$26</f>
        <v>26639.317834757341</v>
      </c>
      <c r="I36">
        <f>I9*I$25*I$26</f>
        <v>21784.985878083913</v>
      </c>
      <c r="J36">
        <f>J9*J$25*J$26</f>
        <v>17890.117211674336</v>
      </c>
      <c r="K36">
        <f>K9*K$25*K$26</f>
        <v>10723.044446816419</v>
      </c>
      <c r="L36">
        <f>L9*L$25*L$26</f>
        <v>8337.0044499190262</v>
      </c>
      <c r="M36">
        <f>M9*M$25*M$26</f>
        <v>5175.701330924735</v>
      </c>
      <c r="N36">
        <f>N9*N$25*N$26</f>
        <v>4242.9004900204809</v>
      </c>
      <c r="O36">
        <f>O9*O$25*O$26</f>
        <v>2187.8347266298301</v>
      </c>
      <c r="P36">
        <f>P9*P$25*P$26</f>
        <v>1654.7791046519046</v>
      </c>
      <c r="Q36" s="12">
        <f>SUM(B36:P36)</f>
        <v>155375.71874036212</v>
      </c>
      <c r="R36">
        <f t="shared" si="0"/>
        <v>11.953601454645352</v>
      </c>
      <c r="S36" s="13">
        <f t="shared" si="1"/>
        <v>1.1083804258175767</v>
      </c>
    </row>
    <row r="37" spans="1:19" x14ac:dyDescent="0.25">
      <c r="A37" s="1">
        <v>2009</v>
      </c>
      <c r="B37">
        <f>B10*B$25*B$26</f>
        <v>221.28729257723523</v>
      </c>
      <c r="C37">
        <f>C10*C$25*C$26</f>
        <v>1027.5612718919442</v>
      </c>
      <c r="D37">
        <f>D10*D$25*D$26</f>
        <v>2006.1117787414871</v>
      </c>
      <c r="E37">
        <f>E10*E$25*E$26</f>
        <v>7664.0456109428578</v>
      </c>
      <c r="F37">
        <f>F10*F$25*F$26</f>
        <v>17807.31200705954</v>
      </c>
      <c r="G37">
        <f>G10*G$25*G$26</f>
        <v>24162.504573197944</v>
      </c>
      <c r="H37">
        <f>H10*H$25*H$26</f>
        <v>37406.711992714932</v>
      </c>
      <c r="I37">
        <f>I10*I$25*I$26</f>
        <v>24135.01904887729</v>
      </c>
      <c r="J37">
        <f>J10*J$25*J$26</f>
        <v>16683.579894178511</v>
      </c>
      <c r="K37">
        <f>K10*K$25*K$26</f>
        <v>12713.343991547046</v>
      </c>
      <c r="L37">
        <f>L10*L$25*L$26</f>
        <v>7353.4411126822406</v>
      </c>
      <c r="M37">
        <f>M10*M$25*M$26</f>
        <v>5577.1716494873544</v>
      </c>
      <c r="N37">
        <f>N10*N$25*N$26</f>
        <v>3379.0599449053548</v>
      </c>
      <c r="O37">
        <f>O10*O$25*O$26</f>
        <v>2694.5445399711157</v>
      </c>
      <c r="P37">
        <f>P10*P$25*P$26</f>
        <v>1343.0581494833452</v>
      </c>
      <c r="Q37" s="12">
        <f>SUM(B37:P37)</f>
        <v>164174.7528582582</v>
      </c>
      <c r="R37">
        <f t="shared" si="0"/>
        <v>12.008686705702525</v>
      </c>
      <c r="S37" s="13">
        <f t="shared" si="1"/>
        <v>1.1711487738029793</v>
      </c>
    </row>
    <row r="38" spans="1:19" x14ac:dyDescent="0.25">
      <c r="A38" s="1">
        <v>2010</v>
      </c>
      <c r="B38">
        <f>B11*B$25*B$26</f>
        <v>204.78441715449296</v>
      </c>
      <c r="C38">
        <f>C11*C$25*C$26</f>
        <v>664.83014768405758</v>
      </c>
      <c r="D38">
        <f>D11*D$25*D$26</f>
        <v>2871.5931049150277</v>
      </c>
      <c r="E38">
        <f>E11*E$25*E$26</f>
        <v>5113.6503290982728</v>
      </c>
      <c r="F38">
        <f>F11*F$25*F$26</f>
        <v>16904.206261257164</v>
      </c>
      <c r="G38">
        <f>G11*G$25*G$26</f>
        <v>30484.968334472662</v>
      </c>
      <c r="H38">
        <f>H11*H$25*H$26</f>
        <v>29209.567467179728</v>
      </c>
      <c r="I38">
        <f>I11*I$25*I$26</f>
        <v>33429.67601301321</v>
      </c>
      <c r="J38">
        <f>J11*J$25*J$26</f>
        <v>18238.688326078751</v>
      </c>
      <c r="K38">
        <f>K11*K$25*K$26</f>
        <v>11723.11408620339</v>
      </c>
      <c r="L38">
        <f>L11*L$25*L$26</f>
        <v>8640.2833601773473</v>
      </c>
      <c r="M38">
        <f>M11*M$25*M$26</f>
        <v>4884.7585852094289</v>
      </c>
      <c r="N38">
        <f>N11*N$25*N$26</f>
        <v>3621.3665830604905</v>
      </c>
      <c r="O38">
        <f>O11*O$25*O$26</f>
        <v>2136.902919569116</v>
      </c>
      <c r="P38">
        <f>P11*P$25*P$26</f>
        <v>1648.7205832478946</v>
      </c>
      <c r="Q38" s="12">
        <f>SUM(B38:P38)</f>
        <v>169777.11051832107</v>
      </c>
      <c r="R38">
        <f t="shared" si="0"/>
        <v>12.042241741171525</v>
      </c>
      <c r="S38" s="13">
        <f t="shared" si="1"/>
        <v>1.2111134711133684</v>
      </c>
    </row>
    <row r="39" spans="1:19" x14ac:dyDescent="0.25">
      <c r="A39" s="1">
        <v>2011</v>
      </c>
      <c r="B39">
        <f>B12*B$25*B$26</f>
        <v>220.56210417846771</v>
      </c>
      <c r="C39">
        <f>C12*C$25*C$26</f>
        <v>615.04671128976588</v>
      </c>
      <c r="D39">
        <f>D12*D$25*D$26</f>
        <v>1856.4892659965724</v>
      </c>
      <c r="E39">
        <f>E12*E$25*E$26</f>
        <v>7306.8562780952261</v>
      </c>
      <c r="F39">
        <f>F12*F$25*F$26</f>
        <v>11234.577356196876</v>
      </c>
      <c r="G39">
        <f>G12*G$25*G$26</f>
        <v>28707.809674853841</v>
      </c>
      <c r="H39">
        <f>H12*H$25*H$26</f>
        <v>36361.247413878009</v>
      </c>
      <c r="I39">
        <f>I12*I$25*I$26</f>
        <v>25667.616390544557</v>
      </c>
      <c r="J39">
        <f>J12*J$25*J$26</f>
        <v>24851.23815043299</v>
      </c>
      <c r="K39">
        <f>K12*K$25*K$26</f>
        <v>12639.150120348526</v>
      </c>
      <c r="L39">
        <f>L12*L$25*L$26</f>
        <v>7879.5221605336428</v>
      </c>
      <c r="M39">
        <f>M12*M$25*M$26</f>
        <v>5690.1028984252052</v>
      </c>
      <c r="N39">
        <f>N12*N$25*N$26</f>
        <v>3150.5272412502791</v>
      </c>
      <c r="O39">
        <f>O12*O$25*O$26</f>
        <v>2278.2522705741444</v>
      </c>
      <c r="P39">
        <f>P12*P$25*P$26</f>
        <v>1302.2618891171478</v>
      </c>
      <c r="Q39" s="12">
        <f>SUM(B39:P39)</f>
        <v>169761.25992571528</v>
      </c>
      <c r="R39">
        <f t="shared" si="0"/>
        <v>12.042148375625848</v>
      </c>
      <c r="S39" s="13">
        <f t="shared" si="1"/>
        <v>1.2110004001218109</v>
      </c>
    </row>
    <row r="40" spans="1:19" x14ac:dyDescent="0.25">
      <c r="A40" s="1">
        <v>2012</v>
      </c>
      <c r="B40">
        <f>B13*B$25*B$26</f>
        <v>206.78527976990344</v>
      </c>
      <c r="C40">
        <f>C13*C$25*C$26</f>
        <v>662.9527763839634</v>
      </c>
      <c r="D40">
        <f>D13*D$25*D$26</f>
        <v>1720.6145904732755</v>
      </c>
      <c r="E40">
        <f>E13*E$25*E$26</f>
        <v>4743.8279827244523</v>
      </c>
      <c r="F40">
        <f>F13*F$25*F$26</f>
        <v>16204.266580179059</v>
      </c>
      <c r="G40">
        <f>G13*G$25*G$26</f>
        <v>19446.943137043414</v>
      </c>
      <c r="H40">
        <f>H13*H$25*H$26</f>
        <v>35353.470998878234</v>
      </c>
      <c r="I40">
        <f>I13*I$25*I$26</f>
        <v>33260.601901607137</v>
      </c>
      <c r="J40">
        <f>J13*J$25*J$26</f>
        <v>19841.52075865979</v>
      </c>
      <c r="K40">
        <f>K13*K$25*K$26</f>
        <v>17800.236767834303</v>
      </c>
      <c r="L40">
        <f>L13*L$25*L$26</f>
        <v>8722.2454471833444</v>
      </c>
      <c r="M40">
        <f>M13*M$25*M$26</f>
        <v>5297.1677454043811</v>
      </c>
      <c r="N40">
        <f>N13*N$25*N$26</f>
        <v>3729.1300014670242</v>
      </c>
      <c r="O40">
        <f>O13*O$25*O$26</f>
        <v>2006.7422466655012</v>
      </c>
      <c r="P40">
        <f>P13*P$25*P$26</f>
        <v>1401.7705197687173</v>
      </c>
      <c r="Q40" s="12">
        <f>SUM(B40:P40)</f>
        <v>170398.27673404251</v>
      </c>
      <c r="R40">
        <f t="shared" si="0"/>
        <v>12.045893780263084</v>
      </c>
      <c r="S40" s="13">
        <f t="shared" si="1"/>
        <v>1.215544591241188</v>
      </c>
    </row>
    <row r="41" spans="1:19" x14ac:dyDescent="0.25">
      <c r="A41" s="1">
        <v>2013</v>
      </c>
      <c r="B41">
        <f>B14*B$25*B$26</f>
        <v>191.52441148568627</v>
      </c>
      <c r="C41">
        <f>C14*C$25*C$26</f>
        <v>621.4621134630454</v>
      </c>
      <c r="D41">
        <f>D14*D$25*D$26</f>
        <v>1854.0695124512972</v>
      </c>
      <c r="E41">
        <f>E14*E$25*E$26</f>
        <v>4393.5520459608706</v>
      </c>
      <c r="F41">
        <f>F14*F$25*F$26</f>
        <v>10503.885628273965</v>
      </c>
      <c r="G41">
        <f>G14*G$25*G$26</f>
        <v>27960.481364210256</v>
      </c>
      <c r="H41">
        <f>H14*H$25*H$26</f>
        <v>23821.762481043934</v>
      </c>
      <c r="I41">
        <f>I14*I$25*I$26</f>
        <v>32123.502636705849</v>
      </c>
      <c r="J41">
        <f>J14*J$25*J$26</f>
        <v>25544.366029394085</v>
      </c>
      <c r="K41">
        <f>K14*K$25*K$26</f>
        <v>14133.974111537302</v>
      </c>
      <c r="L41">
        <f>L14*L$25*L$26</f>
        <v>12230.10953199195</v>
      </c>
      <c r="M41">
        <f>M14*M$25*M$26</f>
        <v>5843.6283582467277</v>
      </c>
      <c r="N41">
        <f>N14*N$25*N$26</f>
        <v>3462.3830022412676</v>
      </c>
      <c r="O41">
        <f>O14*O$25*O$26</f>
        <v>2370.3954761983523</v>
      </c>
      <c r="P41">
        <f>P14*P$25*P$26</f>
        <v>1232.7477556147333</v>
      </c>
      <c r="Q41" s="12">
        <f>SUM(B41:P41)</f>
        <v>166287.84445881928</v>
      </c>
      <c r="R41">
        <f t="shared" si="0"/>
        <v>12.021475568455516</v>
      </c>
      <c r="S41" s="13">
        <f t="shared" si="1"/>
        <v>1.1862226179467692</v>
      </c>
    </row>
    <row r="42" spans="1:19" x14ac:dyDescent="0.25">
      <c r="A42" s="1">
        <v>2014</v>
      </c>
      <c r="B42">
        <f>B15*B$25*B$26</f>
        <v>151.63814932782887</v>
      </c>
      <c r="C42">
        <f>C15*C$25*C$26</f>
        <v>574.9721069226124</v>
      </c>
      <c r="D42">
        <f>D15*D$25*D$26</f>
        <v>1733.6317333382806</v>
      </c>
      <c r="E42">
        <f>E15*E$25*E$26</f>
        <v>4706.7481514248148</v>
      </c>
      <c r="F42">
        <f>F15*F$25*F$26</f>
        <v>9602.5372565902053</v>
      </c>
      <c r="G42">
        <f>G15*G$25*G$26</f>
        <v>17650.825943867345</v>
      </c>
      <c r="H42">
        <f>H15*H$25*H$26</f>
        <v>32765.15067783116</v>
      </c>
      <c r="I42">
        <f>I15*I$25*I$26</f>
        <v>20473.020080309776</v>
      </c>
      <c r="J42">
        <f>J15*J$25*J$26</f>
        <v>23368.973234918707</v>
      </c>
      <c r="K42">
        <f>K15*K$25*K$26</f>
        <v>17380.855253033835</v>
      </c>
      <c r="L42">
        <f>L15*L$25*L$26</f>
        <v>9362.2184059747833</v>
      </c>
      <c r="M42">
        <f>M15*M$25*M$26</f>
        <v>7962.7936343472393</v>
      </c>
      <c r="N42">
        <f>N15*N$25*N$26</f>
        <v>3735.7315759515236</v>
      </c>
      <c r="O42">
        <f>O15*O$25*O$26</f>
        <v>2163.3449946173491</v>
      </c>
      <c r="P42">
        <f>P15*P$25*P$26</f>
        <v>1436.9110106832097</v>
      </c>
      <c r="Q42" s="12">
        <f>SUM(B42:P42)</f>
        <v>153069.35220913868</v>
      </c>
      <c r="R42">
        <f t="shared" si="0"/>
        <v>11.938646380085805</v>
      </c>
      <c r="S42" s="13">
        <f t="shared" si="1"/>
        <v>1.0919278453327166</v>
      </c>
    </row>
    <row r="43" spans="1:19" x14ac:dyDescent="0.25">
      <c r="A43" s="1">
        <v>2015</v>
      </c>
      <c r="B43">
        <f>B16*B$25*B$26</f>
        <v>127.21780658069196</v>
      </c>
      <c r="C43">
        <f>C16*C$25*C$26</f>
        <v>455.30063887842874</v>
      </c>
      <c r="D43">
        <f>D16*D$25*D$26</f>
        <v>1604.5213114042688</v>
      </c>
      <c r="E43">
        <f>E16*E$25*E$26</f>
        <v>4404.6603404130656</v>
      </c>
      <c r="F43">
        <f>F16*F$25*F$26</f>
        <v>10306.100302102632</v>
      </c>
      <c r="G43">
        <f>G16*G$25*G$26</f>
        <v>16197.039046076095</v>
      </c>
      <c r="H43">
        <f>H16*H$25*H$26</f>
        <v>20814.662103704148</v>
      </c>
      <c r="I43">
        <f>I16*I$25*I$26</f>
        <v>28382.941970506534</v>
      </c>
      <c r="J43">
        <f>J16*J$25*J$26</f>
        <v>15008.789956633427</v>
      </c>
      <c r="K43">
        <f>K16*K$25*K$26</f>
        <v>16004.644060861521</v>
      </c>
      <c r="L43">
        <f>L16*L$25*L$26</f>
        <v>11572.952042212146</v>
      </c>
      <c r="M43">
        <f>M16*M$25*M$26</f>
        <v>6120.3897310794237</v>
      </c>
      <c r="N43">
        <f>N16*N$25*N$26</f>
        <v>5106.5604097121841</v>
      </c>
      <c r="O43">
        <f>O16*O$25*O$26</f>
        <v>2339.844710833996</v>
      </c>
      <c r="P43">
        <f>P16*P$25*P$26</f>
        <v>1313.8792989817771</v>
      </c>
      <c r="Q43" s="12">
        <f>SUM(B43:P43)</f>
        <v>139759.50372998035</v>
      </c>
      <c r="R43">
        <f t="shared" si="0"/>
        <v>11.847678393928568</v>
      </c>
      <c r="S43" s="13">
        <f t="shared" si="1"/>
        <v>0.99698137850704305</v>
      </c>
    </row>
    <row r="44" spans="1:19" x14ac:dyDescent="0.25">
      <c r="A44" s="1">
        <v>2016</v>
      </c>
      <c r="B44">
        <f>B17*B$25*B$26</f>
        <v>25.137676964346817</v>
      </c>
      <c r="C44">
        <f>C17*C$25*C$26</f>
        <v>382.14476758440941</v>
      </c>
      <c r="D44">
        <f>D17*D$25*D$26</f>
        <v>1271.8632726664682</v>
      </c>
      <c r="E44">
        <f>E17*E$25*E$26</f>
        <v>4086.2297479651397</v>
      </c>
      <c r="F44">
        <f>F17*F$25*F$26</f>
        <v>9695.3023865822961</v>
      </c>
      <c r="G44">
        <f>G17*G$25*G$26</f>
        <v>17570.131596302486</v>
      </c>
      <c r="H44">
        <f>H17*H$25*H$26</f>
        <v>19444.364972032152</v>
      </c>
      <c r="I44">
        <f>I17*I$25*I$26</f>
        <v>18439.654483286107</v>
      </c>
      <c r="J44">
        <f>J17*J$25*J$26</f>
        <v>21266.882618416817</v>
      </c>
      <c r="K44">
        <f>K17*K$25*K$26</f>
        <v>10470.585375172343</v>
      </c>
      <c r="L44">
        <f>L17*L$25*L$26</f>
        <v>10814.783001889718</v>
      </c>
      <c r="M44">
        <f>M17*M$25*M$26</f>
        <v>7653.2436077576313</v>
      </c>
      <c r="N44">
        <f>N17*N$25*N$26</f>
        <v>3960.2567200654994</v>
      </c>
      <c r="O44">
        <f>O17*O$25*O$26</f>
        <v>3220.6606253139025</v>
      </c>
      <c r="P44">
        <f>P17*P$25*P$26</f>
        <v>1428.7020841638239</v>
      </c>
      <c r="Q44" s="12">
        <f>SUM(B44:P44)</f>
        <v>129729.94293616316</v>
      </c>
      <c r="R44">
        <f t="shared" si="0"/>
        <v>11.773210206698803</v>
      </c>
      <c r="S44" s="13">
        <f t="shared" si="1"/>
        <v>0.92543500721082761</v>
      </c>
    </row>
    <row r="45" spans="1:19" x14ac:dyDescent="0.25">
      <c r="A45" s="1">
        <v>2017</v>
      </c>
      <c r="B45">
        <f>B18*B$25*B$26</f>
        <v>36.19728650531291</v>
      </c>
      <c r="C45">
        <f>C18*C$25*C$26</f>
        <v>75.504300287359612</v>
      </c>
      <c r="D45">
        <f>D18*D$25*D$26</f>
        <v>1067.313655394461</v>
      </c>
      <c r="E45">
        <f>E18*E$25*E$26</f>
        <v>3237.7101283602747</v>
      </c>
      <c r="F45">
        <f>F18*F$25*F$26</f>
        <v>8986.1026198658819</v>
      </c>
      <c r="G45">
        <f>G18*G$25*G$26</f>
        <v>16497.846420297126</v>
      </c>
      <c r="H45">
        <f>H18*H$25*H$26</f>
        <v>21026.597222101125</v>
      </c>
      <c r="I45">
        <f>I18*I$25*I$26</f>
        <v>17157.891093971946</v>
      </c>
      <c r="J45">
        <f>J18*J$25*J$26</f>
        <v>13763.56336255212</v>
      </c>
      <c r="K45">
        <f>K18*K$25*K$26</f>
        <v>14788.3024534382</v>
      </c>
      <c r="L45">
        <f>L18*L$25*L$26</f>
        <v>7056.9492190931642</v>
      </c>
      <c r="M45">
        <f>M18*M$25*M$26</f>
        <v>7137.3885054202219</v>
      </c>
      <c r="N45">
        <f>N18*N$25*N$26</f>
        <v>4944.324401801754</v>
      </c>
      <c r="O45">
        <f>O18*O$25*O$26</f>
        <v>2494.6586501385232</v>
      </c>
      <c r="P45">
        <f>P18*P$25*P$26</f>
        <v>1964.6743217091678</v>
      </c>
      <c r="Q45" s="12">
        <f>SUM(B45:P45)</f>
        <v>120235.02364093663</v>
      </c>
      <c r="R45">
        <f t="shared" si="0"/>
        <v>11.697203636685304</v>
      </c>
      <c r="S45" s="13">
        <f t="shared" si="1"/>
        <v>0.85770252766469746</v>
      </c>
    </row>
    <row r="46" spans="1:19" x14ac:dyDescent="0.25">
      <c r="A46" s="1">
        <v>2018</v>
      </c>
      <c r="B46">
        <f>B19*B$25*B$26</f>
        <v>22.828080195349287</v>
      </c>
      <c r="C46">
        <f>C19*C$25*C$26</f>
        <v>108.78678011805063</v>
      </c>
      <c r="D46">
        <f>D19*D$25*D$26</f>
        <v>211.16742489937147</v>
      </c>
      <c r="E46">
        <f>E19*E$25*E$26</f>
        <v>2725.5331472975645</v>
      </c>
      <c r="F46">
        <f>F19*F$25*F$26</f>
        <v>7170.0082812729524</v>
      </c>
      <c r="G46">
        <f>G19*G$25*G$26</f>
        <v>15509.937680706536</v>
      </c>
      <c r="H46">
        <f>H19*H$25*H$26</f>
        <v>20218.849379937135</v>
      </c>
      <c r="I46">
        <f>I19*I$25*I$26</f>
        <v>19116.982687088224</v>
      </c>
      <c r="J46">
        <f>J19*J$25*J$26</f>
        <v>13185.045695366352</v>
      </c>
      <c r="K46">
        <f>K19*K$25*K$26</f>
        <v>9809.2075035853704</v>
      </c>
      <c r="L46">
        <f>L19*L$25*L$26</f>
        <v>10164.673095175051</v>
      </c>
      <c r="M46">
        <f>M19*M$25*M$26</f>
        <v>4729.3837260288083</v>
      </c>
      <c r="N46">
        <f>N19*N$25*N$26</f>
        <v>4666.3160626003146</v>
      </c>
      <c r="O46">
        <f>O19*O$25*O$26</f>
        <v>3143.4049183557358</v>
      </c>
      <c r="P46">
        <f>P19*P$25*P$26</f>
        <v>1532.6949066917543</v>
      </c>
      <c r="Q46" s="12">
        <f>SUM(B46:P46)</f>
        <v>112314.81936931859</v>
      </c>
      <c r="R46">
        <f t="shared" si="0"/>
        <v>11.629061094347241</v>
      </c>
      <c r="S46" s="13">
        <f t="shared" si="1"/>
        <v>0.80120335614480587</v>
      </c>
    </row>
    <row r="47" spans="1:19" x14ac:dyDescent="0.25">
      <c r="A47" s="1">
        <v>2019</v>
      </c>
      <c r="B47">
        <f>B20*B$25*B$26</f>
        <v>11.033183115105436</v>
      </c>
      <c r="C47">
        <f>C20*C$25*C$26</f>
        <v>68.573037297480852</v>
      </c>
      <c r="D47">
        <f>D20*D$25*D$26</f>
        <v>303.89781183621142</v>
      </c>
      <c r="E47">
        <f>E20*E$25*E$26</f>
        <v>537.80595241405285</v>
      </c>
      <c r="F47">
        <f>F20*F$25*F$26</f>
        <v>5999.955658217802</v>
      </c>
      <c r="G47">
        <f>G20*G$25*G$26</f>
        <v>12226.362166921443</v>
      </c>
      <c r="H47">
        <f>H20*H$25*H$26</f>
        <v>18626.468067323298</v>
      </c>
      <c r="I47">
        <f>I20*I$25*I$26</f>
        <v>17920.235709254142</v>
      </c>
      <c r="J47">
        <f>J20*J$25*J$26</f>
        <v>14330.597199209074</v>
      </c>
      <c r="K47">
        <f>K20*K$25*K$26</f>
        <v>9201.8425030793733</v>
      </c>
      <c r="L47">
        <f>L20*L$25*L$26</f>
        <v>6630.3990723714969</v>
      </c>
      <c r="M47">
        <f>M20*M$25*M$26</f>
        <v>6723.5632760106873</v>
      </c>
      <c r="N47">
        <f>N20*N$25*N$26</f>
        <v>3060.7655710662711</v>
      </c>
      <c r="O47">
        <f>O20*O$25*O$26</f>
        <v>2943.4289215445096</v>
      </c>
      <c r="P47">
        <f>P20*P$25*P$26</f>
        <v>1919.5686287507237</v>
      </c>
      <c r="Q47" s="12">
        <f>SUM(B47:P47)</f>
        <v>100504.49675841165</v>
      </c>
      <c r="R47">
        <f t="shared" si="0"/>
        <v>11.517957749345083</v>
      </c>
      <c r="S47" s="13">
        <f t="shared" si="1"/>
        <v>0.71695383176194927</v>
      </c>
    </row>
    <row r="48" spans="1:19" x14ac:dyDescent="0.25">
      <c r="A48" s="1">
        <v>2020</v>
      </c>
      <c r="B48">
        <f>B21*B$25*B$26</f>
        <v>11.033183115105436</v>
      </c>
      <c r="C48">
        <f>C21*C$25*C$26</f>
        <v>33.145386404817351</v>
      </c>
      <c r="D48">
        <f>D21*D$25*D$26</f>
        <v>191.59935150406645</v>
      </c>
      <c r="E48">
        <f>E21*E$25*E$26</f>
        <v>774.34012901035749</v>
      </c>
      <c r="F48">
        <f>F21*F$25*F$26</f>
        <v>1185.1679225306164</v>
      </c>
      <c r="G48">
        <f>G21*G$25*G$26</f>
        <v>10253.146094745705</v>
      </c>
      <c r="H48">
        <f>H21*H$25*H$26</f>
        <v>14735.923308825952</v>
      </c>
      <c r="I48">
        <f>I21*I$25*I$26</f>
        <v>16583.514545813254</v>
      </c>
      <c r="J48">
        <f>J21*J$25*J$26</f>
        <v>13492.612480624579</v>
      </c>
      <c r="K48">
        <f>K21*K$25*K$26</f>
        <v>10038.536543761975</v>
      </c>
      <c r="L48">
        <f>L21*L$25*L$26</f>
        <v>6238.3196450330279</v>
      </c>
      <c r="M48">
        <f>M21*M$25*M$26</f>
        <v>4395.9393232466937</v>
      </c>
      <c r="N48">
        <f>N21*N$25*N$26</f>
        <v>4359.1890532471007</v>
      </c>
      <c r="O48">
        <f>O21*O$25*O$26</f>
        <v>1933.3653586018647</v>
      </c>
      <c r="P48">
        <f>P21*P$25*P$26</f>
        <v>1799.3867616191667</v>
      </c>
      <c r="Q48" s="12">
        <f>SUM(B48:P48)</f>
        <v>86025.219088084283</v>
      </c>
      <c r="R48">
        <f t="shared" si="0"/>
        <v>11.362395777457955</v>
      </c>
      <c r="S48" s="13">
        <f t="shared" si="1"/>
        <v>0.613665183574996</v>
      </c>
    </row>
    <row r="49" spans="1:19" x14ac:dyDescent="0.25">
      <c r="A49" s="1">
        <v>2021</v>
      </c>
      <c r="B49">
        <f>B22*B$25*B$26</f>
        <v>21.245881979043979</v>
      </c>
      <c r="C49">
        <f>C22*C$25*C$26</f>
        <v>33.160039062071021</v>
      </c>
      <c r="D49">
        <f>D22*D$25*D$26</f>
        <v>92.706714943720328</v>
      </c>
      <c r="E49">
        <f>E22*E$25*E$26</f>
        <v>489.36078871179257</v>
      </c>
      <c r="F49">
        <f>F22*F$25*F$26</f>
        <v>1715.4660362971481</v>
      </c>
      <c r="G49">
        <f>G22*G$25*G$26</f>
        <v>2047.2073042187592</v>
      </c>
      <c r="H49">
        <f>H22*H$25*H$26</f>
        <v>12582.329213451219</v>
      </c>
      <c r="I49">
        <f>I22*I$25*I$26</f>
        <v>13419.906967673494</v>
      </c>
      <c r="J49">
        <f>J22*J$25*J$26</f>
        <v>12764.304927317549</v>
      </c>
      <c r="K49">
        <f>K22*K$25*K$26</f>
        <v>9629.2718823234973</v>
      </c>
      <c r="L49">
        <f>L22*L$25*L$26</f>
        <v>6907.4822655559228</v>
      </c>
      <c r="M49">
        <f>M22*M$25*M$26</f>
        <v>4184.3294179744962</v>
      </c>
      <c r="N49">
        <f>N22*N$25*N$26</f>
        <v>2875.902675444464</v>
      </c>
      <c r="O49">
        <f>O22*O$25*O$26</f>
        <v>2772.820887489142</v>
      </c>
      <c r="P49">
        <f>P22*P$25*P$26</f>
        <v>1188.3129939055059</v>
      </c>
      <c r="Q49" s="12">
        <f>SUM(B49:P49)</f>
        <v>70723.807996347823</v>
      </c>
      <c r="R49">
        <f t="shared" si="0"/>
        <v>11.166537541964079</v>
      </c>
      <c r="S49" s="13">
        <f t="shared" si="1"/>
        <v>0.50451180569225818</v>
      </c>
    </row>
    <row r="50" spans="1:19" x14ac:dyDescent="0.25">
      <c r="Q50" s="6" t="s">
        <v>7</v>
      </c>
      <c r="R50">
        <f>AVERAGE(R29:R49)</f>
        <v>11.850701580648828</v>
      </c>
    </row>
  </sheetData>
  <conditionalFormatting sqref="B2:B22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{13DAEDB4-C241-4909-80FE-3864F7F75A54}</x14:id>
        </ext>
      </extLst>
    </cfRule>
  </conditionalFormatting>
  <conditionalFormatting sqref="C1:C22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{3D2DE09D-BD76-45B7-8CBB-10EB700D76F1}</x14:id>
        </ext>
      </extLst>
    </cfRule>
  </conditionalFormatting>
  <conditionalFormatting sqref="D2:D22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{E0AA8499-651B-49BC-86CC-37A1D06C5CEA}</x14:id>
        </ext>
      </extLst>
    </cfRule>
  </conditionalFormatting>
  <conditionalFormatting sqref="E2:E22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{AAB8A94F-3F1E-462E-A534-336802881456}</x14:id>
        </ext>
      </extLst>
    </cfRule>
  </conditionalFormatting>
  <conditionalFormatting sqref="F2:F22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{4DAF0AEB-FF93-41CD-807D-189F3F5DB9BD}</x14:id>
        </ext>
      </extLst>
    </cfRule>
  </conditionalFormatting>
  <conditionalFormatting sqref="G2:G22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{FF64DFC6-C948-4589-9A79-3CB1D9C05FB5}</x14:id>
        </ext>
      </extLst>
    </cfRule>
  </conditionalFormatting>
  <conditionalFormatting sqref="H2:H2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{A2385D39-9871-4E20-9FC9-BFF9CC21A7C5}</x14:id>
        </ext>
      </extLst>
    </cfRule>
  </conditionalFormatting>
  <conditionalFormatting sqref="I2:I22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{61D27B90-D67D-4A31-9B09-CD09CD650484}</x14:id>
        </ext>
      </extLst>
    </cfRule>
  </conditionalFormatting>
  <conditionalFormatting sqref="J2:J2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{C9419AAA-88FB-4D91-9B7C-6BF12B5FC31E}</x14:id>
        </ext>
      </extLst>
    </cfRule>
  </conditionalFormatting>
  <conditionalFormatting sqref="K2:K22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{7F7616BF-12BD-4EF5-8DE5-9B1B1436185E}</x14:id>
        </ext>
      </extLst>
    </cfRule>
  </conditionalFormatting>
  <conditionalFormatting sqref="L2:L22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{1AA2CE32-118E-4ADF-A89D-24F334AB18C1}</x14:id>
        </ext>
      </extLst>
    </cfRule>
  </conditionalFormatting>
  <conditionalFormatting sqref="M2:M2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{94BBD3E2-F57B-424E-A7F3-2058735AA157}</x14:id>
        </ext>
      </extLst>
    </cfRule>
  </conditionalFormatting>
  <conditionalFormatting sqref="N2:N2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{373199E0-7219-41B4-93D0-4179506A3C56}</x14:id>
        </ext>
      </extLst>
    </cfRule>
  </conditionalFormatting>
  <conditionalFormatting sqref="O2:O2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{73D86A44-545F-4393-8C72-B2906317BDD5}</x14:id>
        </ext>
      </extLst>
    </cfRule>
  </conditionalFormatting>
  <conditionalFormatting sqref="P2:P2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{3B014E1A-55C3-4328-9767-71577323A3FC}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DAEDB4-C241-4909-80FE-3864F7F75A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B2:B22</xm:sqref>
        </x14:conditionalFormatting>
        <x14:conditionalFormatting xmlns:xm="http://schemas.microsoft.com/office/excel/2006/main">
          <x14:cfRule type="dataBar" id="{3D2DE09D-BD76-45B7-8CBB-10EB700D76F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C1:C22</xm:sqref>
        </x14:conditionalFormatting>
        <x14:conditionalFormatting xmlns:xm="http://schemas.microsoft.com/office/excel/2006/main">
          <x14:cfRule type="dataBar" id="{E0AA8499-651B-49BC-86CC-37A1D06C5C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D2:D22</xm:sqref>
        </x14:conditionalFormatting>
        <x14:conditionalFormatting xmlns:xm="http://schemas.microsoft.com/office/excel/2006/main">
          <x14:cfRule type="dataBar" id="{AAB8A94F-3F1E-462E-A534-3368028814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E2:E22</xm:sqref>
        </x14:conditionalFormatting>
        <x14:conditionalFormatting xmlns:xm="http://schemas.microsoft.com/office/excel/2006/main">
          <x14:cfRule type="dataBar" id="{4DAF0AEB-FF93-41CD-807D-189F3F5DB9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F2:F22</xm:sqref>
        </x14:conditionalFormatting>
        <x14:conditionalFormatting xmlns:xm="http://schemas.microsoft.com/office/excel/2006/main">
          <x14:cfRule type="dataBar" id="{FF64DFC6-C948-4589-9A79-3CB1D9C05FB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G2:G22</xm:sqref>
        </x14:conditionalFormatting>
        <x14:conditionalFormatting xmlns:xm="http://schemas.microsoft.com/office/excel/2006/main">
          <x14:cfRule type="dataBar" id="{A2385D39-9871-4E20-9FC9-BFF9CC21A7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H2:H22</xm:sqref>
        </x14:conditionalFormatting>
        <x14:conditionalFormatting xmlns:xm="http://schemas.microsoft.com/office/excel/2006/main">
          <x14:cfRule type="dataBar" id="{61D27B90-D67D-4A31-9B09-CD09CD6504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I2:I22</xm:sqref>
        </x14:conditionalFormatting>
        <x14:conditionalFormatting xmlns:xm="http://schemas.microsoft.com/office/excel/2006/main">
          <x14:cfRule type="dataBar" id="{C9419AAA-88FB-4D91-9B7C-6BF12B5FC3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J2:J22</xm:sqref>
        </x14:conditionalFormatting>
        <x14:conditionalFormatting xmlns:xm="http://schemas.microsoft.com/office/excel/2006/main">
          <x14:cfRule type="dataBar" id="{7F7616BF-12BD-4EF5-8DE5-9B1B143618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K2:K22</xm:sqref>
        </x14:conditionalFormatting>
        <x14:conditionalFormatting xmlns:xm="http://schemas.microsoft.com/office/excel/2006/main">
          <x14:cfRule type="dataBar" id="{1AA2CE32-118E-4ADF-A89D-24F334AB18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L2:L22</xm:sqref>
        </x14:conditionalFormatting>
        <x14:conditionalFormatting xmlns:xm="http://schemas.microsoft.com/office/excel/2006/main">
          <x14:cfRule type="dataBar" id="{94BBD3E2-F57B-424E-A7F3-2058735AA1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M2:M22</xm:sqref>
        </x14:conditionalFormatting>
        <x14:conditionalFormatting xmlns:xm="http://schemas.microsoft.com/office/excel/2006/main">
          <x14:cfRule type="dataBar" id="{373199E0-7219-41B4-93D0-4179506A3C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N2:N22</xm:sqref>
        </x14:conditionalFormatting>
        <x14:conditionalFormatting xmlns:xm="http://schemas.microsoft.com/office/excel/2006/main">
          <x14:cfRule type="dataBar" id="{73D86A44-545F-4393-8C72-B2906317BD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O2:O22</xm:sqref>
        </x14:conditionalFormatting>
        <x14:conditionalFormatting xmlns:xm="http://schemas.microsoft.com/office/excel/2006/main">
          <x14:cfRule type="dataBar" id="{3B014E1A-55C3-4328-9767-71577323A3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P2:P22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SyntezFSBi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Kulik</dc:creator>
  <cp:lastModifiedBy>Vladimir Kulik</cp:lastModifiedBy>
  <dcterms:created xsi:type="dcterms:W3CDTF">2022-04-08T00:10:51Z</dcterms:created>
  <dcterms:modified xsi:type="dcterms:W3CDTF">2022-04-08T01:25:03Z</dcterms:modified>
</cp:coreProperties>
</file>